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2675" activeTab="0"/>
  </bookViews>
  <sheets>
    <sheet name="Информация ОМС,ИОГВ квартал(1)_" sheetId="1" r:id="rId1"/>
  </sheets>
  <definedNames>
    <definedName name="_xlnm.Print_Area" localSheetId="0">'Информация ОМС,ИОГВ квартал(1)_'!$A$1:$H$78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<sst xmlns="http://schemas.openxmlformats.org/spreadsheetml/2006/main" count="69" uniqueCount="65">
  <si>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</si>
  <si>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</si>
  <si>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01.01.2020 по 31.12.2020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</si>
  <si>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</si>
  <si>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</si>
  <si>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</si>
  <si>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</si>
  <si>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</si>
  <si>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</si>
  <si>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</si>
  <si>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</si>
  <si>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</si>
  <si>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</si>
  <si>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</si>
  <si>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</si>
  <si>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</si>
  <si>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</si>
  <si>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</si>
  <si>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</si>
  <si>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</si>
  <si>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</si>
  <si>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</si>
  <si>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</si>
  <si>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</si>
  <si>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</si>
  <si>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</si>
  <si>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</si>
  <si>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</si>
  <si>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</si>
  <si>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</si>
  <si>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</si>
  <si>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</si>
  <si>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</si>
  <si>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</si>
  <si>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</si>
  <si>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</si>
  <si>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</si>
  <si>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</si>
  <si>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</si>
  <si>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</si>
  <si>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</si>
  <si>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</si>
  <si>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</si>
  <si>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</si>
  <si>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</si>
  <si>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</si>
  <si>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</si>
  <si>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</si>
  <si>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</si>
  <si>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</si>
  <si>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</si>
  <si>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</si>
  <si>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</si>
  <si>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</si>
  <si>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</si>
  <si>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</si>
  <si>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</si>
  <si>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</si>
  <si>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</si>
  <si>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</si>
  <si>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</si>
  <si>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</si>
  <si>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</si>
  <si>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 город Кострома, улица Свердлова, 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</si>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</sst>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45" fillId="0" borderId="0" xfId="0" applyFont="1" applyAlignment="1">
      <alignment/>
    </xf>
    <xf numFmtId="0" fontId="46" fillId="36" borderId="0" xfId="0" applyFont="1" applyFill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8" fillId="36" borderId="0" xfId="0" applyFont="1" applyFill="1" applyAlignment="1">
      <alignment wrapText="1"/>
    </xf>
    <xf numFmtId="0" fontId="45" fillId="0" borderId="13" xfId="0" applyFont="1" applyBorder="1" applyAlignment="1">
      <alignment horizontal="center"/>
    </xf>
    <xf numFmtId="0" fontId="45" fillId="33" borderId="13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50" fillId="36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1" fillId="36" borderId="0" xfId="42" applyFill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5" fillId="36" borderId="0" xfId="0" applyFont="1" applyFill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33" borderId="15" xfId="0" applyFont="1" applyFill="1" applyBorder="1" applyAlignment="1">
      <alignment horizontal="right" wrapText="1"/>
    </xf>
    <xf numFmtId="0" fontId="45" fillId="33" borderId="21" xfId="0" applyFont="1" applyFill="1" applyBorder="1" applyAlignment="1">
      <alignment horizontal="right" wrapText="1"/>
    </xf>
    <xf numFmtId="0" fontId="45" fillId="33" borderId="16" xfId="0" applyFont="1" applyFill="1" applyBorder="1" applyAlignment="1">
      <alignment horizontal="right" wrapText="1"/>
    </xf>
    <xf numFmtId="0" fontId="45" fillId="33" borderId="17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32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34" borderId="33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wrapText="1"/>
    </xf>
    <xf numFmtId="0" fontId="45" fillId="33" borderId="21" xfId="0" applyFont="1" applyFill="1" applyBorder="1" applyAlignment="1">
      <alignment wrapText="1"/>
    </xf>
    <xf numFmtId="0" fontId="45" fillId="33" borderId="16" xfId="0" applyFont="1" applyFill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0" fontId="52" fillId="33" borderId="0" xfId="0" applyFont="1" applyFill="1" applyAlignment="1">
      <alignment horizontal="center" vertical="top" wrapText="1"/>
    </xf>
    <xf numFmtId="0" fontId="45" fillId="34" borderId="24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wrapText="1"/>
    </xf>
    <xf numFmtId="0" fontId="45" fillId="0" borderId="21" xfId="0" applyFont="1" applyBorder="1" applyAlignment="1">
      <alignment horizontal="center" wrapText="1"/>
    </xf>
    <xf numFmtId="0" fontId="45" fillId="0" borderId="37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45" fillId="34" borderId="38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0" fillId="35" borderId="38" xfId="0" applyFill="1" applyBorder="1" applyAlignment="1">
      <alignment wrapText="1"/>
    </xf>
    <xf numFmtId="0" fontId="0" fillId="35" borderId="40" xfId="0" applyFill="1" applyBorder="1" applyAlignment="1">
      <alignment wrapText="1"/>
    </xf>
    <xf numFmtId="0" fontId="45" fillId="34" borderId="22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45" fillId="34" borderId="15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center" vertical="top" wrapText="1"/>
    </xf>
    <xf numFmtId="0" fontId="45" fillId="34" borderId="17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52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52" fillId="33" borderId="41" xfId="0" applyFont="1" applyFill="1" applyBorder="1" applyAlignment="1">
      <alignment wrapText="1"/>
    </xf>
    <xf numFmtId="0" fontId="45" fillId="0" borderId="38" xfId="0" applyFont="1" applyBorder="1" applyAlignment="1">
      <alignment wrapText="1"/>
    </xf>
    <xf numFmtId="0" fontId="45" fillId="0" borderId="39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5" fillId="33" borderId="4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0">
      <selection activeCell="H78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 ht="18.75" customHeight="1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2" t="s">
        <v>2</v>
      </c>
      <c r="B3" s="102"/>
      <c r="C3" s="102"/>
      <c r="D3" s="102"/>
      <c r="E3" s="102"/>
      <c r="F3" s="102"/>
      <c r="G3" s="102"/>
      <c r="H3" s="102"/>
    </row>
    <row r="4" spans="1:8" ht="7.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3" t="s">
        <v>3</v>
      </c>
      <c r="B5" s="103"/>
      <c r="C5" s="104" t="s">
        <v>4</v>
      </c>
      <c r="D5" s="105"/>
      <c r="E5" s="105"/>
      <c r="F5" s="105"/>
      <c r="G5" s="105"/>
      <c r="H5" s="106"/>
    </row>
    <row r="6" spans="1:8" ht="15" customHeight="1">
      <c r="A6" s="1"/>
      <c r="B6" s="1"/>
      <c r="C6" s="107"/>
      <c r="D6" s="107"/>
      <c r="E6" s="107"/>
      <c r="F6" s="107"/>
      <c r="G6" s="107"/>
      <c r="H6" s="107"/>
    </row>
    <row r="7" spans="1:8" ht="15" customHeight="1" hidden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71" t="s">
        <v>5</v>
      </c>
      <c r="B8" s="71"/>
      <c r="C8" s="71"/>
      <c r="D8" s="71"/>
      <c r="E8" s="71"/>
      <c r="F8" s="71"/>
      <c r="G8" s="71"/>
      <c r="H8" s="71"/>
    </row>
    <row r="9" spans="1:8" ht="8.25" customHeight="1">
      <c r="A9" s="94"/>
      <c r="B9" s="94"/>
      <c r="C9" s="94"/>
      <c r="D9" s="94"/>
      <c r="E9" s="94"/>
      <c r="F9" s="94"/>
      <c r="G9" s="94"/>
      <c r="H9" s="94"/>
    </row>
    <row r="10" spans="1:8" ht="15" customHeight="1">
      <c r="A10" s="93" t="s">
        <v>6</v>
      </c>
      <c r="B10" s="93"/>
      <c r="C10" s="93"/>
      <c r="D10" s="93"/>
      <c r="E10" s="93"/>
      <c r="F10" s="93"/>
      <c r="G10" s="93"/>
      <c r="H10" s="1"/>
    </row>
    <row r="11" spans="1:8" ht="7.5" customHeight="1">
      <c r="A11" s="95"/>
      <c r="B11" s="95"/>
      <c r="C11" s="95"/>
      <c r="D11" s="95"/>
      <c r="E11" s="95"/>
      <c r="F11" s="95"/>
      <c r="G11" s="95"/>
      <c r="H11" s="95"/>
    </row>
    <row r="12" spans="1:8" ht="7.5" customHeight="1" thickBot="1">
      <c r="A12" s="96"/>
      <c r="B12" s="96"/>
      <c r="C12" s="96"/>
      <c r="D12" s="96"/>
      <c r="E12" s="96"/>
      <c r="F12" s="96"/>
      <c r="G12" s="96"/>
      <c r="H12" s="4"/>
    </row>
    <row r="13" spans="1:8" s="15" customFormat="1" ht="37.5" customHeight="1" thickBot="1">
      <c r="A13" s="97" t="s">
        <v>7</v>
      </c>
      <c r="B13" s="98"/>
      <c r="C13" s="99" t="s">
        <v>8</v>
      </c>
      <c r="D13" s="98"/>
      <c r="E13" s="99" t="s">
        <v>9</v>
      </c>
      <c r="F13" s="98"/>
      <c r="G13" s="99" t="s">
        <v>10</v>
      </c>
      <c r="H13" s="98"/>
    </row>
    <row r="14" spans="1:8" ht="15.75" customHeight="1" thickBot="1">
      <c r="A14" s="70">
        <v>56</v>
      </c>
      <c r="B14" s="30"/>
      <c r="C14" s="29">
        <v>46</v>
      </c>
      <c r="D14" s="30"/>
      <c r="E14" s="29">
        <v>0</v>
      </c>
      <c r="F14" s="30"/>
      <c r="G14" s="29">
        <f>SUM(A14+C14+E14)</f>
        <v>102</v>
      </c>
      <c r="H14" s="30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3" t="s">
        <v>11</v>
      </c>
      <c r="B16" s="93"/>
      <c r="C16" s="93"/>
      <c r="D16" s="93"/>
      <c r="E16" s="93"/>
      <c r="F16" s="93"/>
      <c r="G16" s="93"/>
      <c r="H16" s="93"/>
    </row>
    <row r="17" spans="1:8" ht="15" customHeight="1" thickBot="1">
      <c r="A17" s="45"/>
      <c r="B17" s="45"/>
      <c r="C17" s="45"/>
      <c r="D17" s="45"/>
      <c r="E17" s="45"/>
      <c r="F17" s="45"/>
      <c r="G17" s="45"/>
      <c r="H17" s="45"/>
    </row>
    <row r="18" spans="1:8" ht="15" customHeight="1" thickBot="1">
      <c r="A18" s="88" t="s">
        <v>12</v>
      </c>
      <c r="B18" s="89"/>
      <c r="C18" s="90" t="s">
        <v>13</v>
      </c>
      <c r="D18" s="89"/>
      <c r="E18" s="90" t="s">
        <v>14</v>
      </c>
      <c r="F18" s="89"/>
      <c r="G18" s="90" t="s">
        <v>15</v>
      </c>
      <c r="H18" s="89"/>
    </row>
    <row r="19" spans="1:8" ht="15.75" customHeight="1" thickBot="1">
      <c r="A19" s="70">
        <v>7</v>
      </c>
      <c r="B19" s="30"/>
      <c r="C19" s="29">
        <v>91</v>
      </c>
      <c r="D19" s="30"/>
      <c r="E19" s="29">
        <v>0</v>
      </c>
      <c r="F19" s="30"/>
      <c r="G19" s="91">
        <v>4</v>
      </c>
      <c r="H19" s="92"/>
    </row>
    <row r="20" spans="1:8" ht="15.75" customHeight="1" thickBot="1">
      <c r="A20" s="70" t="s">
        <v>16</v>
      </c>
      <c r="B20" s="74"/>
      <c r="C20" s="74"/>
      <c r="D20" s="74"/>
      <c r="E20" s="74"/>
      <c r="F20" s="30"/>
      <c r="G20" s="75">
        <f>IF(A19+C19+E19+G19=G14,0,FALSE)</f>
        <v>0</v>
      </c>
      <c r="H20" s="76"/>
    </row>
    <row r="21" spans="1:8" ht="9.75" customHeight="1">
      <c r="A21" s="1"/>
      <c r="B21" s="1"/>
      <c r="C21" s="1"/>
      <c r="D21" s="1"/>
      <c r="E21" s="1"/>
      <c r="F21" s="1"/>
      <c r="G21" s="1"/>
      <c r="H21" s="1"/>
    </row>
    <row r="22" spans="1:8" ht="9" customHeight="1" thickBot="1">
      <c r="A22" s="77" t="s">
        <v>17</v>
      </c>
      <c r="B22" s="77"/>
      <c r="C22" s="77"/>
      <c r="D22" s="77"/>
      <c r="E22" s="77"/>
      <c r="F22" s="77"/>
      <c r="G22" s="77"/>
      <c r="H22" s="77"/>
    </row>
    <row r="23" spans="1:8" ht="15.75" customHeight="1" thickBot="1">
      <c r="A23" s="78" t="s">
        <v>18</v>
      </c>
      <c r="B23" s="79"/>
      <c r="C23" s="79"/>
      <c r="D23" s="79"/>
      <c r="E23" s="79"/>
      <c r="F23" s="80"/>
      <c r="G23" s="81">
        <v>633385</v>
      </c>
      <c r="H23" s="82"/>
    </row>
    <row r="24" spans="1:8" ht="15.75" customHeight="1" thickBot="1">
      <c r="A24" s="83" t="s">
        <v>19</v>
      </c>
      <c r="B24" s="84"/>
      <c r="C24" s="84"/>
      <c r="D24" s="84"/>
      <c r="E24" s="84"/>
      <c r="F24" s="85"/>
      <c r="G24" s="86">
        <f>SUM(G14/G23*10000)</f>
        <v>1.6103949414653014</v>
      </c>
      <c r="H24" s="87"/>
    </row>
    <row r="25" spans="1:8" ht="9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71" t="s">
        <v>20</v>
      </c>
      <c r="B26" s="71"/>
      <c r="C26" s="71"/>
      <c r="D26" s="71"/>
      <c r="E26" s="71"/>
      <c r="F26" s="71"/>
      <c r="G26" s="71"/>
      <c r="H26" s="71"/>
    </row>
    <row r="27" spans="1:8" ht="9" customHeight="1" thickBot="1">
      <c r="A27" s="45"/>
      <c r="B27" s="45"/>
      <c r="C27" s="45"/>
      <c r="D27" s="45"/>
      <c r="E27" s="45"/>
      <c r="F27" s="45"/>
      <c r="G27" s="45"/>
      <c r="H27" s="45"/>
    </row>
    <row r="28" spans="1:8" ht="31.5" customHeight="1" thickBot="1">
      <c r="A28" s="51" t="s">
        <v>21</v>
      </c>
      <c r="B28" s="52"/>
      <c r="C28" s="72"/>
      <c r="D28" s="5" t="s">
        <v>22</v>
      </c>
      <c r="E28" s="51" t="s">
        <v>23</v>
      </c>
      <c r="F28" s="53"/>
      <c r="G28" s="60" t="s">
        <v>24</v>
      </c>
      <c r="H28" s="53"/>
    </row>
    <row r="29" spans="1:8" ht="15.75" customHeight="1" thickBot="1">
      <c r="A29" s="67" t="s">
        <v>25</v>
      </c>
      <c r="B29" s="68"/>
      <c r="C29" s="73"/>
      <c r="D29" s="6">
        <v>1</v>
      </c>
      <c r="E29" s="70">
        <f>D29/D34*100</f>
        <v>0.8620689655172413</v>
      </c>
      <c r="F29" s="30"/>
      <c r="G29" s="29">
        <f>D29/G23*10000</f>
        <v>0.015788185700640212</v>
      </c>
      <c r="H29" s="30"/>
    </row>
    <row r="30" spans="1:8" ht="15.75" customHeight="1" thickBot="1">
      <c r="A30" s="67" t="s">
        <v>26</v>
      </c>
      <c r="B30" s="68"/>
      <c r="C30" s="69"/>
      <c r="D30" s="6">
        <v>102</v>
      </c>
      <c r="E30" s="70">
        <f>D30/D34*100</f>
        <v>87.93103448275862</v>
      </c>
      <c r="F30" s="30"/>
      <c r="G30" s="29">
        <f>D30/G23*10000</f>
        <v>1.6103949414653014</v>
      </c>
      <c r="H30" s="30"/>
    </row>
    <row r="31" spans="1:8" ht="15.75" customHeight="1" thickBot="1">
      <c r="A31" s="67" t="s">
        <v>27</v>
      </c>
      <c r="B31" s="68"/>
      <c r="C31" s="69"/>
      <c r="D31" s="6">
        <v>0</v>
      </c>
      <c r="E31" s="70">
        <f>D31/D34*100</f>
        <v>0</v>
      </c>
      <c r="F31" s="30"/>
      <c r="G31" s="29">
        <f>D31/G23*10000</f>
        <v>0</v>
      </c>
      <c r="H31" s="30"/>
    </row>
    <row r="32" spans="1:8" ht="15.75" customHeight="1" thickBot="1">
      <c r="A32" s="67" t="s">
        <v>28</v>
      </c>
      <c r="B32" s="68"/>
      <c r="C32" s="69"/>
      <c r="D32" s="6">
        <v>2</v>
      </c>
      <c r="E32" s="70">
        <f>D32/D34*100</f>
        <v>1.7241379310344827</v>
      </c>
      <c r="F32" s="30"/>
      <c r="G32" s="29">
        <f>D32/G23*10000</f>
        <v>0.031576371401280424</v>
      </c>
      <c r="H32" s="30"/>
    </row>
    <row r="33" spans="1:8" ht="15.75" customHeight="1" thickBot="1">
      <c r="A33" s="67" t="s">
        <v>29</v>
      </c>
      <c r="B33" s="68"/>
      <c r="C33" s="69"/>
      <c r="D33" s="6">
        <v>11</v>
      </c>
      <c r="E33" s="70">
        <f>D33/D34*100</f>
        <v>9.482758620689655</v>
      </c>
      <c r="F33" s="30"/>
      <c r="G33" s="29">
        <f>D33/G23*10000</f>
        <v>0.1736700427070423</v>
      </c>
      <c r="H33" s="30"/>
    </row>
    <row r="34" spans="1:8" ht="15.75" customHeight="1" thickBot="1">
      <c r="A34" s="67" t="s">
        <v>30</v>
      </c>
      <c r="B34" s="68"/>
      <c r="C34" s="69"/>
      <c r="D34" s="6">
        <f>SUM(D29:D33)</f>
        <v>116</v>
      </c>
      <c r="E34" s="70">
        <f>SUM(E29:F33)</f>
        <v>99.99999999999999</v>
      </c>
      <c r="F34" s="30"/>
      <c r="G34" s="29">
        <f>SUM(G29:H33)</f>
        <v>1.8314295412742643</v>
      </c>
      <c r="H34" s="30"/>
    </row>
    <row r="35" spans="1:8" ht="15.75" customHeight="1" thickBot="1">
      <c r="A35" s="67" t="s">
        <v>31</v>
      </c>
      <c r="B35" s="68"/>
      <c r="C35" s="69"/>
      <c r="D35" s="6">
        <f>IF(D34&gt;=G14,0,FALSE)</f>
        <v>0</v>
      </c>
      <c r="E35" s="7"/>
      <c r="F35" s="7"/>
      <c r="G35" s="7"/>
      <c r="H35" s="8"/>
    </row>
    <row r="36" spans="1:8" ht="9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7" t="s">
        <v>32</v>
      </c>
      <c r="B37" s="47"/>
      <c r="C37" s="47"/>
      <c r="D37" s="47"/>
      <c r="E37" s="47"/>
      <c r="F37" s="47"/>
      <c r="G37" s="47"/>
      <c r="H37" s="47"/>
    </row>
    <row r="38" spans="1:8" ht="8.25" customHeight="1" thickBot="1">
      <c r="A38" s="48"/>
      <c r="B38" s="48"/>
      <c r="C38" s="48"/>
      <c r="D38" s="48"/>
      <c r="E38" s="48"/>
      <c r="F38" s="48"/>
      <c r="G38" s="48"/>
      <c r="H38" s="48"/>
    </row>
    <row r="39" spans="1:8" ht="15.75" customHeight="1" thickBot="1">
      <c r="A39" s="51" t="s">
        <v>33</v>
      </c>
      <c r="B39" s="52"/>
      <c r="C39" s="52"/>
      <c r="D39" s="52"/>
      <c r="E39" s="52"/>
      <c r="F39" s="53"/>
      <c r="G39" s="61">
        <f>SUM(B42:E42)</f>
        <v>85</v>
      </c>
      <c r="H39" s="62"/>
    </row>
    <row r="40" spans="1:8" ht="15" customHeight="1" thickBot="1">
      <c r="A40" s="49" t="s">
        <v>34</v>
      </c>
      <c r="B40" s="51" t="s">
        <v>35</v>
      </c>
      <c r="C40" s="52"/>
      <c r="D40" s="52"/>
      <c r="E40" s="53"/>
      <c r="F40" s="63" t="s">
        <v>36</v>
      </c>
      <c r="G40" s="65" t="s">
        <v>37</v>
      </c>
      <c r="H40" s="63"/>
    </row>
    <row r="41" spans="1:8" ht="16.5" thickBot="1">
      <c r="A41" s="50"/>
      <c r="B41" s="5" t="s">
        <v>38</v>
      </c>
      <c r="C41" s="5" t="s">
        <v>39</v>
      </c>
      <c r="D41" s="5" t="s">
        <v>40</v>
      </c>
      <c r="E41" s="5" t="s">
        <v>41</v>
      </c>
      <c r="F41" s="64"/>
      <c r="G41" s="66"/>
      <c r="H41" s="64"/>
    </row>
    <row r="42" spans="1:8" ht="15" customHeight="1" thickBot="1">
      <c r="A42" s="9">
        <f>SUM(B42:E42)</f>
        <v>85</v>
      </c>
      <c r="B42" s="17">
        <v>1</v>
      </c>
      <c r="C42" s="6">
        <v>2</v>
      </c>
      <c r="D42" s="6">
        <v>82</v>
      </c>
      <c r="E42" s="6">
        <v>0</v>
      </c>
      <c r="F42" s="6">
        <v>16</v>
      </c>
      <c r="G42" s="40">
        <v>1</v>
      </c>
      <c r="H42" s="41"/>
    </row>
    <row r="43" spans="1:8" ht="15" customHeight="1" thickBot="1">
      <c r="A43" s="10" t="s">
        <v>23</v>
      </c>
      <c r="B43" s="18">
        <f>B42/A42*100</f>
        <v>1.1764705882352942</v>
      </c>
      <c r="C43" s="19">
        <f>C42/A42*100</f>
        <v>2.3529411764705883</v>
      </c>
      <c r="D43" s="19">
        <f>D42/A42*100</f>
        <v>96.47058823529412</v>
      </c>
      <c r="E43" s="19">
        <f>E42/A42*100</f>
        <v>0</v>
      </c>
      <c r="F43" s="19">
        <f>F42/A42*100</f>
        <v>18.823529411764707</v>
      </c>
      <c r="G43" s="42"/>
      <c r="H43" s="43"/>
    </row>
    <row r="44" spans="1:8" ht="15" customHeight="1" thickBot="1">
      <c r="A44" s="44"/>
      <c r="B44" s="45"/>
      <c r="C44" s="45"/>
      <c r="D44" s="45"/>
      <c r="E44" s="45"/>
      <c r="F44" s="45"/>
      <c r="G44" s="45"/>
      <c r="H44" s="46"/>
    </row>
    <row r="45" spans="1:8" ht="6" customHeight="1">
      <c r="A45" s="1"/>
      <c r="B45" s="1"/>
      <c r="C45" s="1"/>
      <c r="D45" s="1"/>
      <c r="E45" s="1"/>
      <c r="F45" s="1"/>
      <c r="G45" s="1"/>
      <c r="H45" s="1"/>
    </row>
    <row r="46" spans="1:8" ht="16.5" customHeight="1">
      <c r="A46" s="47" t="s">
        <v>42</v>
      </c>
      <c r="B46" s="47"/>
      <c r="C46" s="47"/>
      <c r="D46" s="47"/>
      <c r="E46" s="47"/>
      <c r="F46" s="47"/>
      <c r="G46" s="47"/>
      <c r="H46" s="47"/>
    </row>
    <row r="47" spans="1:8" ht="12.75" customHeight="1" thickBot="1">
      <c r="A47" s="48"/>
      <c r="B47" s="48"/>
      <c r="C47" s="48"/>
      <c r="D47" s="48"/>
      <c r="E47" s="48"/>
      <c r="F47" s="48"/>
      <c r="G47" s="48"/>
      <c r="H47" s="48"/>
    </row>
    <row r="48" spans="1:8" ht="15" customHeight="1" thickBot="1">
      <c r="A48" s="49" t="s">
        <v>43</v>
      </c>
      <c r="B48" s="51" t="s">
        <v>44</v>
      </c>
      <c r="C48" s="52"/>
      <c r="D48" s="52"/>
      <c r="E48" s="53"/>
      <c r="F48" s="54" t="s">
        <v>45</v>
      </c>
      <c r="G48" s="55"/>
      <c r="H48" s="56"/>
    </row>
    <row r="49" spans="1:8" ht="15" customHeight="1" thickBot="1">
      <c r="A49" s="50"/>
      <c r="B49" s="51" t="s">
        <v>46</v>
      </c>
      <c r="C49" s="53"/>
      <c r="D49" s="60" t="s">
        <v>47</v>
      </c>
      <c r="E49" s="53"/>
      <c r="F49" s="57"/>
      <c r="G49" s="58"/>
      <c r="H49" s="59"/>
    </row>
    <row r="50" spans="1:8" ht="15" customHeight="1" thickBot="1">
      <c r="A50" s="11">
        <v>0</v>
      </c>
      <c r="B50" s="27">
        <v>0</v>
      </c>
      <c r="C50" s="28"/>
      <c r="D50" s="29">
        <v>0</v>
      </c>
      <c r="E50" s="30"/>
      <c r="F50" s="31">
        <v>0</v>
      </c>
      <c r="G50" s="32"/>
      <c r="H50" s="33"/>
    </row>
    <row r="51" spans="1:8" ht="15" customHeight="1" thickBot="1">
      <c r="A51" s="34" t="s">
        <v>16</v>
      </c>
      <c r="B51" s="35"/>
      <c r="C51" s="35"/>
      <c r="D51" s="35"/>
      <c r="E51" s="36"/>
      <c r="F51" s="37">
        <f>IF(F50&gt;=A50,0,FALSE)</f>
        <v>0</v>
      </c>
      <c r="G51" s="38"/>
      <c r="H51" s="3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2"/>
    </row>
    <row r="55" spans="1:7" ht="18.75" customHeight="1">
      <c r="A55" s="25" t="s">
        <v>48</v>
      </c>
      <c r="B55" s="25"/>
      <c r="C55" s="25"/>
      <c r="D55" s="25"/>
      <c r="E55" s="25"/>
      <c r="F55" s="25"/>
      <c r="G55" s="25"/>
    </row>
    <row r="56" spans="1:7" ht="19.5" customHeight="1">
      <c r="A56" s="25" t="s">
        <v>49</v>
      </c>
      <c r="B56" s="25"/>
      <c r="C56" s="25"/>
      <c r="D56" s="25"/>
      <c r="E56" s="25"/>
      <c r="F56" s="25"/>
      <c r="G56" s="25"/>
    </row>
    <row r="57" spans="1:7" ht="33" customHeight="1">
      <c r="A57" s="25" t="s">
        <v>50</v>
      </c>
      <c r="B57" s="25"/>
      <c r="C57" s="25"/>
      <c r="D57" s="25"/>
      <c r="E57" s="25"/>
      <c r="F57" s="25"/>
      <c r="G57" s="25"/>
    </row>
    <row r="58" spans="1:7" ht="15" customHeight="1">
      <c r="A58" s="21"/>
      <c r="B58" s="21"/>
      <c r="C58" s="21"/>
      <c r="D58" s="21"/>
      <c r="E58" s="21"/>
      <c r="F58" s="21"/>
      <c r="G58" s="21"/>
    </row>
    <row r="59" spans="1:7" ht="15.75" customHeight="1">
      <c r="A59" s="26" t="s">
        <v>4</v>
      </c>
      <c r="B59" s="26"/>
      <c r="C59" s="26"/>
      <c r="D59" s="26"/>
      <c r="E59" s="26"/>
      <c r="F59" s="26"/>
      <c r="G59" s="26"/>
    </row>
    <row r="60" spans="1:7" ht="12.75" customHeight="1">
      <c r="A60" s="23" t="s">
        <v>51</v>
      </c>
      <c r="B60" s="23"/>
      <c r="C60" s="23"/>
      <c r="D60" s="23"/>
      <c r="E60" s="23"/>
      <c r="F60" s="23"/>
      <c r="G60" s="23"/>
    </row>
    <row r="61" spans="1:7" ht="15" customHeight="1">
      <c r="A61" s="21"/>
      <c r="B61" s="21"/>
      <c r="C61" s="21"/>
      <c r="D61" s="21"/>
      <c r="E61" s="21"/>
      <c r="F61" s="21"/>
      <c r="G61" s="21"/>
    </row>
    <row r="62" spans="1:7" ht="15.75" customHeight="1">
      <c r="A62" s="22" t="s">
        <v>61</v>
      </c>
      <c r="B62" s="22"/>
      <c r="C62" s="22"/>
      <c r="D62" s="22"/>
      <c r="E62" s="22"/>
      <c r="F62" s="22"/>
      <c r="G62" s="22"/>
    </row>
    <row r="63" spans="1:7" ht="15" customHeight="1">
      <c r="A63" s="23" t="s">
        <v>52</v>
      </c>
      <c r="B63" s="23"/>
      <c r="C63" s="23"/>
      <c r="D63" s="23"/>
      <c r="E63" s="23"/>
      <c r="F63" s="23"/>
      <c r="G63" s="23"/>
    </row>
    <row r="64" spans="1:7" ht="15" customHeight="1">
      <c r="A64" s="21"/>
      <c r="B64" s="21"/>
      <c r="C64" s="21"/>
      <c r="D64" s="21"/>
      <c r="E64" s="21"/>
      <c r="F64" s="21"/>
      <c r="G64" s="21"/>
    </row>
    <row r="65" spans="1:7" ht="15.75" customHeight="1">
      <c r="A65" s="22" t="s">
        <v>62</v>
      </c>
      <c r="B65" s="22"/>
      <c r="C65" s="22"/>
      <c r="D65" s="22"/>
      <c r="E65" s="22"/>
      <c r="F65" s="22"/>
      <c r="G65" s="22"/>
    </row>
    <row r="66" spans="1:7" ht="15" customHeight="1">
      <c r="A66" s="23" t="s">
        <v>53</v>
      </c>
      <c r="B66" s="23"/>
      <c r="C66" s="23"/>
      <c r="D66" s="23"/>
      <c r="E66" s="23"/>
      <c r="F66" s="23"/>
      <c r="G66" s="23"/>
    </row>
    <row r="67" spans="1:7" ht="15" customHeight="1">
      <c r="A67" s="21"/>
      <c r="B67" s="21"/>
      <c r="C67" s="21"/>
      <c r="D67" s="21"/>
      <c r="E67" s="21"/>
      <c r="F67" s="21"/>
      <c r="G67" s="21"/>
    </row>
    <row r="68" spans="1:7" ht="15.75" customHeight="1">
      <c r="A68" s="22" t="s">
        <v>63</v>
      </c>
      <c r="B68" s="22"/>
      <c r="C68" s="22"/>
      <c r="D68" s="22"/>
      <c r="E68" s="22"/>
      <c r="F68" s="22"/>
      <c r="G68" s="22"/>
    </row>
    <row r="69" spans="1:7" ht="15" customHeight="1">
      <c r="A69" s="23" t="s">
        <v>54</v>
      </c>
      <c r="B69" s="23"/>
      <c r="C69" s="23"/>
      <c r="D69" s="23"/>
      <c r="E69" s="23"/>
      <c r="F69" s="23"/>
      <c r="G69" s="23"/>
    </row>
    <row r="70" spans="1:7" ht="15" customHeight="1">
      <c r="A70" s="21"/>
      <c r="B70" s="21"/>
      <c r="C70" s="21"/>
      <c r="D70" s="21"/>
      <c r="E70" s="21"/>
      <c r="F70" s="21"/>
      <c r="G70" s="21"/>
    </row>
    <row r="71" spans="1:7" ht="15.75" customHeight="1">
      <c r="A71" s="24" t="s">
        <v>64</v>
      </c>
      <c r="B71" s="22"/>
      <c r="C71" s="22"/>
      <c r="D71" s="22"/>
      <c r="E71" s="22"/>
      <c r="F71" s="22"/>
      <c r="G71" s="22"/>
    </row>
    <row r="72" spans="1:7" ht="15" customHeight="1">
      <c r="A72" s="23" t="s">
        <v>55</v>
      </c>
      <c r="B72" s="23"/>
      <c r="C72" s="23"/>
      <c r="D72" s="23"/>
      <c r="E72" s="23"/>
      <c r="F72" s="23"/>
      <c r="G72" s="23"/>
    </row>
    <row r="73" spans="1:7" ht="15" customHeight="1">
      <c r="A73" s="21"/>
      <c r="B73" s="21"/>
      <c r="C73" s="21"/>
      <c r="D73" s="21"/>
      <c r="E73" s="21"/>
      <c r="F73" s="21"/>
      <c r="G73" s="21"/>
    </row>
    <row r="74" spans="1:7" ht="15.75" customHeight="1">
      <c r="A74" s="20" t="s">
        <v>56</v>
      </c>
      <c r="B74" s="20"/>
      <c r="C74" s="20"/>
      <c r="D74" s="20"/>
      <c r="E74" s="16">
        <v>4942</v>
      </c>
      <c r="G74" s="13">
        <v>311633</v>
      </c>
    </row>
    <row r="75" spans="1:7" ht="12.75" customHeight="1">
      <c r="A75" s="21"/>
      <c r="B75" s="21"/>
      <c r="C75" s="21"/>
      <c r="D75" s="21"/>
      <c r="E75" s="14" t="s">
        <v>57</v>
      </c>
      <c r="G75" s="14" t="s">
        <v>58</v>
      </c>
    </row>
    <row r="76" spans="1:4" ht="15" customHeight="1">
      <c r="A76" s="21"/>
      <c r="B76" s="21"/>
      <c r="C76" s="21"/>
      <c r="D76" s="21"/>
    </row>
    <row r="77" spans="1:7" ht="15.75" customHeight="1">
      <c r="A77" s="20" t="s">
        <v>59</v>
      </c>
      <c r="B77" s="20"/>
      <c r="C77" s="20"/>
      <c r="D77" s="20"/>
      <c r="E77" s="16">
        <v>4942</v>
      </c>
      <c r="G77" s="13">
        <v>373401</v>
      </c>
    </row>
    <row r="78" spans="5:7" ht="15" customHeight="1">
      <c r="E78" s="14" t="s">
        <v>57</v>
      </c>
      <c r="G78" s="1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display="proverka@tariff44.ru"/>
  </hyperlinks>
  <printOptions/>
  <pageMargins left="0.7874015748031497" right="0" top="0.5905511811023623" bottom="0" header="0.5118110236220472" footer="0.5118110236220472"/>
  <pageSetup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2021-01-12T09:14:45Z</cp:lastPrinted>
  <dcterms:created xsi:type="dcterms:W3CDTF">2021-01-12T09:10:52Z</dcterms:created>
  <dcterms:modified xsi:type="dcterms:W3CDTF">2021-01-12T09:15:17Z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